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Acco\Annual Financial Statements  (all years)\2023-24 Final Accounts\Year End\"/>
    </mc:Choice>
  </mc:AlternateContent>
  <xr:revisionPtr revIDLastSave="0" documentId="13_ncr:1_{CA09CF51-160A-41B1-B287-A0382A7C3980}"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1" l="1"/>
  <c r="B49" i="1"/>
  <c r="B45" i="1"/>
  <c r="B44" i="1"/>
  <c r="B42" i="1"/>
  <c r="B38" i="1"/>
  <c r="B37" i="1"/>
  <c r="B36" i="1"/>
  <c r="B35" i="1"/>
  <c r="B30" i="1"/>
  <c r="A14" i="1"/>
  <c r="B11" i="1"/>
  <c r="B10" i="1"/>
  <c r="B9" i="1"/>
  <c r="B12" i="1"/>
  <c r="A8" i="1"/>
  <c r="B5" i="1"/>
  <c r="A5" i="1"/>
  <c r="A18" i="1" s="1"/>
  <c r="B4" i="1"/>
  <c r="A4" i="1"/>
  <c r="B24" i="1" s="1"/>
  <c r="A15" i="1" l="1"/>
  <c r="B23" i="1"/>
</calcChain>
</file>

<file path=xl/sharedStrings.xml><?xml version="1.0" encoding="utf-8"?>
<sst xmlns="http://schemas.openxmlformats.org/spreadsheetml/2006/main" count="23" uniqueCount="23">
  <si>
    <t>Liverpool Hope University</t>
  </si>
  <si>
    <t>Financial Year Dates:</t>
  </si>
  <si>
    <t>Checklist 2: Prepaid Expenditure</t>
  </si>
  <si>
    <t>Checklist 3: Travel Expenses</t>
  </si>
  <si>
    <t>Checklist 4: Journals and Recharges</t>
  </si>
  <si>
    <t>do you need to transfer income or costs to/from another cost centre in respect of internally supplied goods or services?</t>
  </si>
  <si>
    <t>Has an accounting transaction in your cost centre been incorrectly recorded;</t>
  </si>
  <si>
    <r>
      <t xml:space="preserve">do you have petty cash, bank or credit card transactions to record; </t>
    </r>
    <r>
      <rPr>
        <sz val="11"/>
        <color theme="1"/>
        <rFont val="Calibri"/>
        <family val="2"/>
        <scheme val="minor"/>
      </rPr>
      <t>or</t>
    </r>
  </si>
  <si>
    <r>
      <t xml:space="preserve">Completed:  </t>
    </r>
    <r>
      <rPr>
        <b/>
        <sz val="11"/>
        <color indexed="8"/>
        <rFont val="Wingdings 2"/>
        <family val="1"/>
        <charset val="2"/>
      </rPr>
      <t>P</t>
    </r>
    <r>
      <rPr>
        <b/>
        <sz val="11"/>
        <color indexed="8"/>
        <rFont val="Calibri"/>
        <family val="2"/>
      </rPr>
      <t xml:space="preserve">,  </t>
    </r>
    <r>
      <rPr>
        <b/>
        <sz val="11"/>
        <color indexed="8"/>
        <rFont val="Wingdings 2"/>
        <family val="1"/>
        <charset val="2"/>
      </rPr>
      <t xml:space="preserve">O </t>
    </r>
    <r>
      <rPr>
        <b/>
        <sz val="11"/>
        <color indexed="8"/>
        <rFont val="Calibri"/>
        <family val="2"/>
      </rPr>
      <t>or N/A</t>
    </r>
  </si>
  <si>
    <t>Checklist 6: Deferred Income</t>
  </si>
  <si>
    <t>Checklist 1: Expenditure and Accrued Expenditure</t>
  </si>
  <si>
    <t>Checklist 5: Income and Accrued Income</t>
  </si>
  <si>
    <t>Have you received project income in the current or earlier years in respect of which you will have financial obligations in future years?</t>
  </si>
  <si>
    <t>Checklist 7: Petty Cash</t>
  </si>
  <si>
    <t>Have you or your staff incurred travel expenses in the period preceding the year end?</t>
  </si>
  <si>
    <t>Have you supplied goods or services to a 3rd party during the year in respect of which no invoice has yet been raised?</t>
  </si>
  <si>
    <t>Establish the remaining costs to meet all obligations under the project, less any project income not yet received, with reference to your project budget.</t>
  </si>
  <si>
    <t>Do you operate a petty cash imprest system? PLEASE NOTE: MOST PETTY CASH FLOATS HAVE BEEN WITHDRAWN</t>
  </si>
  <si>
    <t xml:space="preserve"> </t>
  </si>
  <si>
    <t>Complete a Prepayment Request Form with full details of the prepaid expense and forward to the finance rep for your department. Full details means: supplier; invoice number; description of the goods/services; and the expected timing of fulfilment.</t>
  </si>
  <si>
    <t>In some cases it may not be possible to raise a requisition and receive goods/services before the year end. It is possible in some of these cases that an accrual should nonetheless be made; for example where as the result of a past event, a contractual or constructive obligation to incur future expenditure exists. This does not apply to all future commitments - only those resulting in an irrevocable obligation as the result of a past event. In such cases please complete an accrual request form and forward to the finance rep for your area.</t>
  </si>
  <si>
    <t>For bulk transactions (e.g. catering, conferencing, reprographics, media, cash and bank) please supply completed journal load worksheets to Michelle Loftus no later than Tuesday 1st August.</t>
  </si>
  <si>
    <t>Year End Information Checklist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</si>
</sst>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8"/>
      <name val="Calibri"/>
      <family val="2"/>
    </font>
    <font>
      <b/>
      <sz val="11"/>
      <color indexed="8"/>
      <name val="Wingdings 2"/>
      <family val="1"/>
      <charset val="2"/>
    </font>
    <font>
      <b/>
      <sz val="11"/>
      <color theme="1"/>
      <name val="Calibri"/>
      <family val="2"/>
      <scheme val="minor"/>
    </font>
    <font>
      <b/>
      <sz val="14"/>
      <color theme="1"/>
      <name val="Calibri"/>
      <family val="2"/>
      <scheme val="minor"/>
    </font>
  </fonts>
  <fills count="2">
    <fill>
      <patternFill patternType="none"/>
    </fill>
    <fill>
      <patternFill patternType="gray125"/>
    </fill>
  </fills>
  <borders count="27">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top"/>
    </xf>
    <xf numFmtId="0" fontId="0" fillId="0" borderId="0" xfId="0" applyAlignment="1">
      <alignment vertical="top" wrapText="1"/>
    </xf>
    <xf numFmtId="0" fontId="0" fillId="0" borderId="2"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9" xfId="0" applyBorder="1" applyAlignment="1">
      <alignment horizontal="justify" vertical="top" wrapText="1"/>
    </xf>
    <xf numFmtId="0" fontId="0" fillId="0" borderId="8" xfId="0" applyBorder="1" applyAlignment="1">
      <alignment horizontal="justify" vertical="top" wrapText="1"/>
    </xf>
    <xf numFmtId="0" fontId="0" fillId="0" borderId="24"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3" fillId="0" borderId="2" xfId="0" applyFont="1" applyBorder="1" applyAlignment="1">
      <alignment horizontal="justify" vertical="top" wrapText="1"/>
    </xf>
    <xf numFmtId="0" fontId="3" fillId="0" borderId="8" xfId="0" applyFont="1" applyBorder="1" applyAlignment="1">
      <alignment horizontal="justify" vertical="top" wrapText="1"/>
    </xf>
    <xf numFmtId="0" fontId="0" fillId="0" borderId="8" xfId="0" applyBorder="1" applyAlignment="1">
      <alignment horizontal="justify" vertical="top" wrapText="1"/>
    </xf>
    <xf numFmtId="0" fontId="3" fillId="0" borderId="10" xfId="0" applyFont="1" applyBorder="1" applyAlignment="1">
      <alignment horizontal="center" vertical="top" wrapText="1"/>
    </xf>
    <xf numFmtId="0" fontId="3" fillId="0" borderId="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0" fillId="0" borderId="2" xfId="0" applyBorder="1" applyAlignment="1">
      <alignment horizontal="justify" vertical="top" wrapText="1"/>
    </xf>
    <xf numFmtId="0" fontId="3" fillId="0" borderId="17" xfId="0" applyFont="1" applyBorder="1" applyAlignment="1">
      <alignment horizontal="justify" vertical="top" wrapText="1"/>
    </xf>
    <xf numFmtId="0" fontId="0" fillId="0" borderId="18" xfId="0" applyBorder="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xf>
    <xf numFmtId="0" fontId="0" fillId="0" borderId="0" xfId="0" applyBorder="1" applyAlignment="1">
      <alignment wrapText="1"/>
    </xf>
    <xf numFmtId="0" fontId="0" fillId="0" borderId="4"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0"/>
  <sheetViews>
    <sheetView tabSelected="1" zoomScaleNormal="100" workbookViewId="0">
      <selection activeCell="C8" sqref="C8"/>
    </sheetView>
  </sheetViews>
  <sheetFormatPr defaultRowHeight="15" x14ac:dyDescent="0.25"/>
  <cols>
    <col min="1" max="1" width="4.140625" style="1" customWidth="1"/>
    <col min="2" max="2" width="105.7109375" style="2" customWidth="1"/>
    <col min="3" max="3" width="11.85546875" style="35" customWidth="1"/>
    <col min="4" max="16384" width="9.140625" style="1"/>
  </cols>
  <sheetData>
    <row r="1" spans="1:3" ht="18.75" customHeight="1" x14ac:dyDescent="0.25">
      <c r="A1" s="17" t="s">
        <v>0</v>
      </c>
      <c r="B1" s="18"/>
      <c r="C1" s="19"/>
    </row>
    <row r="2" spans="1:3" ht="18.75" customHeight="1" x14ac:dyDescent="0.25">
      <c r="A2" s="20" t="s">
        <v>22</v>
      </c>
      <c r="B2" s="21"/>
      <c r="C2" s="22"/>
    </row>
    <row r="3" spans="1:3" ht="15" customHeight="1" x14ac:dyDescent="0.25">
      <c r="A3" s="28" t="s">
        <v>1</v>
      </c>
      <c r="B3" s="29"/>
      <c r="C3" s="30"/>
    </row>
    <row r="4" spans="1:3" ht="15" customHeight="1" thickBot="1" x14ac:dyDescent="0.3">
      <c r="A4" s="15" t="str">
        <f t="shared" ref="A4:B4" si="0">CONCATENATE(RIGHT($A$2,7),": 1st August 20",RIGHT($A$2,2)-1," - 31st July 20",RIGHT($A$2,2))</f>
        <v>2023-24: 1st August 2023 - 31st July 2024</v>
      </c>
      <c r="B4" s="16" t="str">
        <f t="shared" si="0"/>
        <v>2023-24: 1st August 2023 - 31st July 2024</v>
      </c>
      <c r="C4" s="31"/>
    </row>
    <row r="5" spans="1:3" ht="15" customHeight="1" x14ac:dyDescent="0.25">
      <c r="A5" s="15" t="str">
        <f t="shared" ref="A5:B5" si="1">CONCATENATE(LEFT(RIGHT($A$2,7),4)+1,"-",RIGHT($A$2,2)+1,": 1st August 20",RIGHT($A$2,2)," - 31st July 20",RIGHT($A$2,2)+1)</f>
        <v>2024-25: 1st August 2024 - 31st July 2025</v>
      </c>
      <c r="B5" s="16" t="str">
        <f t="shared" si="1"/>
        <v>2024-25: 1st August 2024 - 31st July 2025</v>
      </c>
      <c r="C5" s="32" t="s">
        <v>8</v>
      </c>
    </row>
    <row r="6" spans="1:3" ht="15.75" customHeight="1" thickBot="1" x14ac:dyDescent="0.3">
      <c r="A6" s="5"/>
      <c r="B6" s="6"/>
      <c r="C6" s="33"/>
    </row>
    <row r="7" spans="1:3" ht="15.75" thickBot="1" x14ac:dyDescent="0.3">
      <c r="A7" s="26" t="s">
        <v>10</v>
      </c>
      <c r="B7" s="27"/>
      <c r="C7" s="34"/>
    </row>
    <row r="8" spans="1:3" ht="30" customHeight="1" x14ac:dyDescent="0.25">
      <c r="A8" s="24" t="str">
        <f>CONCATENATE("Have you incurred costs (goods, services or other supplies received) in the period preceding the year end that need to be recorded in the ",RIGHT(A2,7)," financial year?")</f>
        <v>Have you incurred costs (goods, services or other supplies received) in the period preceding the year end that need to be recorded in the 2023-24 financial year?</v>
      </c>
      <c r="B8" s="25"/>
      <c r="C8" s="36"/>
    </row>
    <row r="9" spans="1:3" x14ac:dyDescent="0.25">
      <c r="A9" s="3">
        <v>1</v>
      </c>
      <c r="B9" s="8" t="str">
        <f>CONCATENATE("Raise the necessary requisitions on U4ERP in respect of these costs no later than 31st July 20",RIGHT(A2,2))</f>
        <v>Raise the necessary requisitions on U4ERP in respect of these costs no later than 31st July 2024</v>
      </c>
      <c r="C9" s="36"/>
    </row>
    <row r="10" spans="1:3" x14ac:dyDescent="0.25">
      <c r="A10" s="3">
        <v>2</v>
      </c>
      <c r="B10" s="8" t="str">
        <f>CONCATENATE("Make sure the requisitions have received all necessary authorisations and approvals by 31st July 20",RIGHT(A2,2))</f>
        <v>Make sure the requisitions have received all necessary authorisations and approvals by 31st July 2024</v>
      </c>
      <c r="C10" s="36"/>
    </row>
    <row r="11" spans="1:3" ht="30" customHeight="1" x14ac:dyDescent="0.25">
      <c r="A11" s="3">
        <v>3</v>
      </c>
      <c r="B11" s="8" t="str">
        <f>CONCATENATE("Check that the goods have been received or the services have been performed by 31st July 20",RIGHT(A2,2),". If not, the cost should not be recorded within the ",RIGHT(A2,7)," financial year in any case.")</f>
        <v>Check that the goods have been received or the services have been performed by 31st July 2024. If not, the cost should not be recorded within the 2023-24 financial year in any case.</v>
      </c>
      <c r="C11" s="36"/>
    </row>
    <row r="12" spans="1:3" ht="32.25" customHeight="1" x14ac:dyDescent="0.25">
      <c r="A12" s="3">
        <v>4</v>
      </c>
      <c r="B12" s="8" t="str">
        <f>CONCATENATE("Make sure that 'goods receipts' have been entered onto U4ERP by 31st July 20",RIGHT(A2,2),". Please note that the goods receipting procedure applies to any cost, including services rendered, and any other supplies or charges to the university.")</f>
        <v>Make sure that 'goods receipts' have been entered onto U4ERP by 31st July 2024. Please note that the goods receipting procedure applies to any cost, including services rendered, and any other supplies or charges to the university.</v>
      </c>
      <c r="C12" s="36"/>
    </row>
    <row r="13" spans="1:3" ht="75" customHeight="1" x14ac:dyDescent="0.25">
      <c r="A13" s="3">
        <v>5</v>
      </c>
      <c r="B13" s="8" t="s">
        <v>20</v>
      </c>
      <c r="C13" s="36"/>
    </row>
    <row r="14" spans="1:3" ht="30" customHeight="1" x14ac:dyDescent="0.25">
      <c r="A14" s="23" t="str">
        <f>CONCATENATE("Note that any costs failing to conform to the above conditions will automatically default to the ",RIGHT(A2,7)," financial year thus be met from the budget for that year.")</f>
        <v>Note that any costs failing to conform to the above conditions will automatically default to the 2023-24 financial year thus be met from the budget for that year.</v>
      </c>
      <c r="B14" s="14"/>
      <c r="C14" s="36"/>
    </row>
    <row r="15" spans="1:3" ht="75" customHeight="1" x14ac:dyDescent="0.25">
      <c r="A15" s="23" t="str">
        <f>CONCATENATE("Please also note it is not enough for the expenditure to be merely committed by the year end for it to be recorded as part of that year's expenditure. ","The goods must be in the possession of the University or the services must have been performed by then. If you have committed to expenditure that cannot be fulfilled in the ",LEFT(A4,7)," financial year it is the responsibility of your department to ensure that there is adequate budget available to cover this cost in the ",LEFT(A5,7)," financial year. Point 5 is the only exception to this rule.")</f>
        <v>Please also note it is not enough for the expenditure to be merely committed by the year end for it to be recorded as part of that year's expenditure. The goods must be in the possession of the University or the services must have been performed by then. If you have committed to expenditure that cannot be fulfilled in the 2023-24 financial year it is the responsibility of your department to ensure that there is adequate budget available to cover this cost in the 2024-25 financial year. Point 5 is the only exception to this rule.</v>
      </c>
      <c r="B15" s="14"/>
      <c r="C15" s="36"/>
    </row>
    <row r="16" spans="1:3" x14ac:dyDescent="0.25">
      <c r="A16" s="9"/>
      <c r="B16" s="10"/>
      <c r="C16" s="11"/>
    </row>
    <row r="17" spans="1:3" x14ac:dyDescent="0.25">
      <c r="A17" s="12" t="s">
        <v>2</v>
      </c>
      <c r="B17" s="13"/>
      <c r="C17" s="36"/>
    </row>
    <row r="18" spans="1:3" ht="30" customHeight="1" x14ac:dyDescent="0.25">
      <c r="A18" s="12" t="str">
        <f>CONCATENATE("Have you incurred costs at any point during the year which include payment in advance for goods or services to be received in the ",LEFT(A5,7)," financial year?")</f>
        <v>Have you incurred costs at any point during the year which include payment in advance for goods or services to be received in the 2024-25 financial year?</v>
      </c>
      <c r="B18" s="14"/>
      <c r="C18" s="36"/>
    </row>
    <row r="19" spans="1:3" ht="45" customHeight="1" x14ac:dyDescent="0.25">
      <c r="A19" s="3">
        <v>1</v>
      </c>
      <c r="B19" s="8" t="s">
        <v>19</v>
      </c>
      <c r="C19" s="36"/>
    </row>
    <row r="20" spans="1:3" x14ac:dyDescent="0.25">
      <c r="A20" s="9"/>
      <c r="B20" s="10"/>
      <c r="C20" s="11"/>
    </row>
    <row r="21" spans="1:3" x14ac:dyDescent="0.25">
      <c r="A21" s="12" t="s">
        <v>3</v>
      </c>
      <c r="B21" s="13"/>
      <c r="C21" s="36"/>
    </row>
    <row r="22" spans="1:3" x14ac:dyDescent="0.25">
      <c r="A22" s="12" t="s">
        <v>14</v>
      </c>
      <c r="B22" s="14"/>
      <c r="C22" s="36"/>
    </row>
    <row r="23" spans="1:3" ht="45" customHeight="1" x14ac:dyDescent="0.25">
      <c r="A23" s="3">
        <v>1</v>
      </c>
      <c r="B23" s="8" t="str">
        <f>CONCATENATE("For expenses incurred before 6th July submit an authorised travel claim to the payroll department no later than that date. ","This will ensure not only that reimbursement is effected through the July payroll but also that the expenditure is recorded against the ",LEFT(A4,7)," budget.")</f>
        <v>For expenses incurred before 6th July submit an authorised travel claim to the payroll department no later than that date. This will ensure not only that reimbursement is effected through the July payroll but also that the expenditure is recorded against the 2023-24 budget.</v>
      </c>
      <c r="C23" s="36"/>
    </row>
    <row r="24" spans="1:3" ht="60" x14ac:dyDescent="0.25">
      <c r="A24" s="3">
        <v>2</v>
      </c>
      <c r="B24" s="8" t="str">
        <f>CONCATENATE("For expenses not submitted by 6th July but which should rightly be recorded against the ",LEFT(A4,7)," budget, please contact your faculty/departmental finance contact who will help you to assess whether it is worthwhile making an accrual for these costs. Provided they make it onto the ","August payroll they will be picked up for accrual by the finance team in any case and no action is required on your part.")</f>
        <v>For expenses not submitted by 6th July but which should rightly be recorded against the 2023-24 budget, please contact your faculty/departmental finance contact who will help you to assess whether it is worthwhile making an accrual for these costs. Provided they make it onto the August payroll they will be picked up for accrual by the finance team in any case and no action is required on your part.</v>
      </c>
      <c r="C24" s="36"/>
    </row>
    <row r="25" spans="1:3" x14ac:dyDescent="0.25">
      <c r="A25" s="9"/>
      <c r="B25" s="10"/>
      <c r="C25" s="11"/>
    </row>
    <row r="26" spans="1:3" x14ac:dyDescent="0.25">
      <c r="A26" s="12" t="s">
        <v>4</v>
      </c>
      <c r="B26" s="13"/>
      <c r="C26" s="36"/>
    </row>
    <row r="27" spans="1:3" x14ac:dyDescent="0.25">
      <c r="A27" s="12" t="s">
        <v>6</v>
      </c>
      <c r="B27" s="14"/>
      <c r="C27" s="36"/>
    </row>
    <row r="28" spans="1:3" x14ac:dyDescent="0.25">
      <c r="A28" s="12" t="s">
        <v>7</v>
      </c>
      <c r="B28" s="13"/>
      <c r="C28" s="36"/>
    </row>
    <row r="29" spans="1:3" ht="15" customHeight="1" x14ac:dyDescent="0.25">
      <c r="A29" s="12" t="s">
        <v>5</v>
      </c>
      <c r="B29" s="13"/>
      <c r="C29" s="36"/>
    </row>
    <row r="30" spans="1:3" ht="30" x14ac:dyDescent="0.25">
      <c r="A30" s="3">
        <v>1</v>
      </c>
      <c r="B30" s="8" t="str">
        <f>CONCATENATE("For one off items please enter a GL journal onto U4ERP no later than 31st July 20",RIGHT(A2,2),", following up to ensure the journal receives all necessary approvals by the same date.")</f>
        <v>For one off items please enter a GL journal onto U4ERP no later than 31st July 2024, following up to ensure the journal receives all necessary approvals by the same date.</v>
      </c>
      <c r="C30" s="36"/>
    </row>
    <row r="31" spans="1:3" ht="30" x14ac:dyDescent="0.25">
      <c r="A31" s="3">
        <v>2</v>
      </c>
      <c r="B31" s="8" t="s">
        <v>21</v>
      </c>
      <c r="C31" s="36"/>
    </row>
    <row r="32" spans="1:3" x14ac:dyDescent="0.25">
      <c r="A32" s="9"/>
      <c r="B32" s="10"/>
      <c r="C32" s="11"/>
    </row>
    <row r="33" spans="1:3" x14ac:dyDescent="0.25">
      <c r="A33" s="12" t="s">
        <v>11</v>
      </c>
      <c r="B33" s="13"/>
      <c r="C33" s="36"/>
    </row>
    <row r="34" spans="1:3" ht="15" customHeight="1" x14ac:dyDescent="0.25">
      <c r="A34" s="12" t="s">
        <v>15</v>
      </c>
      <c r="B34" s="13"/>
      <c r="C34" s="36"/>
    </row>
    <row r="35" spans="1:3" x14ac:dyDescent="0.25">
      <c r="A35" s="3">
        <v>1</v>
      </c>
      <c r="B35" s="8" t="str">
        <f>CONCATENATE("Complete a sales order in respect of these goods or services no later than 31st July 20",RIGHT(A2,2))</f>
        <v>Complete a sales order in respect of these goods or services no later than 31st July 2024</v>
      </c>
      <c r="C35" s="36"/>
    </row>
    <row r="36" spans="1:3" x14ac:dyDescent="0.25">
      <c r="A36" s="3">
        <v>2</v>
      </c>
      <c r="B36" s="8" t="str">
        <f>CONCATENATE("Ensure the sales order is fully authorised by 31st July 20",RIGHT(A2,2))</f>
        <v>Ensure the sales order is fully authorised by 31st July 2024</v>
      </c>
      <c r="C36" s="36"/>
    </row>
    <row r="37" spans="1:3" x14ac:dyDescent="0.25">
      <c r="A37" s="3">
        <v>3</v>
      </c>
      <c r="B37" s="8" t="str">
        <f>CONCATENATE("Ensure that a sales invoice has been created by 31st July 20",RIGHT(A2,2))</f>
        <v>Ensure that a sales invoice has been created by 31st July 2024</v>
      </c>
      <c r="C37" s="36"/>
    </row>
    <row r="38" spans="1:3" ht="30" customHeight="1" x14ac:dyDescent="0.25">
      <c r="A38" s="3">
        <v>4</v>
      </c>
      <c r="B38" s="37" t="str">
        <f>CONCATENATE("If it is not possible to invoice the 3rd party by 31st July 20",RIGHT(A2,2)," (e.g. for contractual reasons) please complete an accrued income form and pass this to your faculty/departmental finance contact no later than that date.")</f>
        <v>If it is not possible to invoice the 3rd party by 31st July 2024 (e.g. for contractual reasons) please complete an accrued income form and pass this to your faculty/departmental finance contact no later than that date.</v>
      </c>
      <c r="C38" s="36"/>
    </row>
    <row r="39" spans="1:3" x14ac:dyDescent="0.25">
      <c r="A39" s="9"/>
      <c r="B39" s="10"/>
      <c r="C39" s="11"/>
    </row>
    <row r="40" spans="1:3" x14ac:dyDescent="0.25">
      <c r="A40" s="12" t="s">
        <v>9</v>
      </c>
      <c r="B40" s="13"/>
      <c r="C40" s="36"/>
    </row>
    <row r="41" spans="1:3" ht="30" customHeight="1" x14ac:dyDescent="0.25">
      <c r="A41" s="12" t="s">
        <v>12</v>
      </c>
      <c r="B41" s="13"/>
      <c r="C41" s="36"/>
    </row>
    <row r="42" spans="1:3" ht="30" x14ac:dyDescent="0.25">
      <c r="A42" s="3">
        <v>1</v>
      </c>
      <c r="B42" s="8" t="str">
        <f>CONCATENATE("Of the income received to date, establish the current surplus by examination of a general ledger enquiry (by project code) covering financial periods 20",RIGHT(A2,2)-1,"01 through 20",RIGHT(A2,2)-1,"12.")</f>
        <v>Of the income received to date, establish the current surplus by examination of a general ledger enquiry (by project code) covering financial periods 202301 through 202312.</v>
      </c>
      <c r="C42" s="36"/>
    </row>
    <row r="43" spans="1:3" ht="30" x14ac:dyDescent="0.25">
      <c r="A43" s="3">
        <v>2</v>
      </c>
      <c r="B43" s="8" t="s">
        <v>16</v>
      </c>
      <c r="C43" s="36"/>
    </row>
    <row r="44" spans="1:3" ht="45" customHeight="1" x14ac:dyDescent="0.25">
      <c r="A44" s="3">
        <v>3</v>
      </c>
      <c r="B44" s="37" t="str">
        <f>CONCATENATE("The smaller of the two figures derived from 1 and 2 above is the amount of income that should be deferred. ","Please complete a deferred income form, append your workings (see 4 below) and submit to your faculty/departmental finance contact no later than 31st July 20",RIGHT(A2,2))</f>
        <v>The smaller of the two figures derived from 1 and 2 above is the amount of income that should be deferred. Please complete a deferred income form, append your workings (see 4 below) and submit to your faculty/departmental finance contact no later than 31st July 2024</v>
      </c>
      <c r="C44" s="36"/>
    </row>
    <row r="45" spans="1:3" ht="45" customHeight="1" x14ac:dyDescent="0.25">
      <c r="A45" s="3">
        <v>4</v>
      </c>
      <c r="B45" s="8" t="str">
        <f>CONCATENATE("Prepare an updated profile of the remaining cash flows expected from 1st August 20",RIGHT(A2,2)," until completion of the project and submit this with your deferred income form. The deferred income form is not complete without the updated budget profile.")</f>
        <v>Prepare an updated profile of the remaining cash flows expected from 1st August 2024 until completion of the project and submit this with your deferred income form. The deferred income form is not complete without the updated budget profile.</v>
      </c>
      <c r="C45" s="36"/>
    </row>
    <row r="46" spans="1:3" x14ac:dyDescent="0.25">
      <c r="A46" s="9"/>
      <c r="B46" s="10"/>
      <c r="C46" s="11"/>
    </row>
    <row r="47" spans="1:3" x14ac:dyDescent="0.25">
      <c r="A47" s="12" t="s">
        <v>13</v>
      </c>
      <c r="B47" s="13"/>
      <c r="C47" s="36"/>
    </row>
    <row r="48" spans="1:3" x14ac:dyDescent="0.25">
      <c r="A48" s="12" t="s">
        <v>17</v>
      </c>
      <c r="B48" s="13"/>
      <c r="C48" s="36"/>
    </row>
    <row r="49" spans="1:3" x14ac:dyDescent="0.25">
      <c r="A49" s="3" t="s">
        <v>18</v>
      </c>
      <c r="B49" s="8" t="str">
        <f>CONCATENATE("Please reconcile your petty cash float no later than 31st July 20",RIGHT(A2,2))</f>
        <v>Please reconcile your petty cash float no later than 31st July 2024</v>
      </c>
      <c r="C49" s="36"/>
    </row>
    <row r="50" spans="1:3" ht="30" customHeight="1" thickBot="1" x14ac:dyDescent="0.3">
      <c r="A50" s="4">
        <v>2</v>
      </c>
      <c r="B50" s="7" t="str">
        <f>CONCATENATE("Please bring your float, receipts and reconciliation to the cash office in the Gateway Building no later than 1st August 20",RIGHT(A2,2))</f>
        <v>Please bring your float, receipts and reconciliation to the cash office in the Gateway Building no later than 1st August 2024</v>
      </c>
      <c r="C50" s="38"/>
    </row>
  </sheetData>
  <mergeCells count="30">
    <mergeCell ref="A5:B5"/>
    <mergeCell ref="A4:B4"/>
    <mergeCell ref="A18:B18"/>
    <mergeCell ref="A17:B17"/>
    <mergeCell ref="A1:C1"/>
    <mergeCell ref="A2:C2"/>
    <mergeCell ref="A15:B15"/>
    <mergeCell ref="A14:B14"/>
    <mergeCell ref="A8:B8"/>
    <mergeCell ref="A7:B7"/>
    <mergeCell ref="C5:C7"/>
    <mergeCell ref="A3:C3"/>
    <mergeCell ref="A47:B47"/>
    <mergeCell ref="A48:B48"/>
    <mergeCell ref="A21:B21"/>
    <mergeCell ref="A22:B22"/>
    <mergeCell ref="A29:B29"/>
    <mergeCell ref="A27:B27"/>
    <mergeCell ref="A26:B26"/>
    <mergeCell ref="A28:B28"/>
    <mergeCell ref="A46:C46"/>
    <mergeCell ref="A39:C39"/>
    <mergeCell ref="A32:C32"/>
    <mergeCell ref="A20:C20"/>
    <mergeCell ref="A16:C16"/>
    <mergeCell ref="A25:C25"/>
    <mergeCell ref="A41:B41"/>
    <mergeCell ref="A40:B40"/>
    <mergeCell ref="A34:B34"/>
    <mergeCell ref="A33:B33"/>
  </mergeCells>
  <pageMargins left="0.56000000000000005" right="0.56000000000000005" top="0.42" bottom="0.42"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Liverpool Hope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Aoin Douglas</dc:creator>
  <cp:lastModifiedBy>Allan Bibby</cp:lastModifiedBy>
  <cp:lastPrinted>2010-06-11T15:34:57Z</cp:lastPrinted>
  <dcterms:created xsi:type="dcterms:W3CDTF">2010-06-11T09:47:23Z</dcterms:created>
  <dcterms:modified xsi:type="dcterms:W3CDTF">2024-06-11T10:34:46Z</dcterms:modified>
</cp:coreProperties>
</file>